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100\Ex02\"/>
    </mc:Choice>
  </mc:AlternateContent>
  <xr:revisionPtr revIDLastSave="0" documentId="13_ncr:1_{0343B8AF-7BF1-43D6-876B-23832F27D82C}" xr6:coauthVersionLast="47" xr6:coauthVersionMax="47" xr10:uidLastSave="{00000000-0000-0000-0000-000000000000}"/>
  <bookViews>
    <workbookView xWindow="19080" yWindow="-120" windowWidth="29040" windowHeight="16440" activeTab="1" xr2:uid="{63EA3B9E-3732-4491-9C75-C5EA15741DAB}"/>
  </bookViews>
  <sheets>
    <sheet name="Employees" sheetId="1" r:id="rId1"/>
    <sheet name="Tables" sheetId="2" r:id="rId2"/>
  </sheets>
  <definedNames>
    <definedName name="_xlcn.WorksheetConnection_Ex02.xlsxTblEmployee1" hidden="1">TblEmployee[]</definedName>
    <definedName name="EPFEmployee">11%</definedName>
    <definedName name="EPFEmployer">EPFEmployee + 1%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Employee" name="TblEmployee" connection="WorksheetConnection_Ex02.xlsx!TblEmploye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F3" i="2"/>
  <c r="F4" i="2"/>
  <c r="F5" i="2"/>
  <c r="F6" i="2"/>
  <c r="F7" i="2"/>
  <c r="F8" i="2"/>
  <c r="F9" i="2"/>
  <c r="D3" i="2"/>
  <c r="D4" i="2"/>
  <c r="D5" i="2"/>
  <c r="D6" i="2"/>
  <c r="D7" i="2"/>
  <c r="D8" i="2"/>
  <c r="D9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9" i="1"/>
  <c r="J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79605C-63C6-4C2A-86FC-2791C0EE9399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AC8B435-2BE7-4DC3-9F40-6E54E49DACCA}" name="WorksheetConnection_Ex02.xlsx!TblEmployee" type="102" refreshedVersion="7" minRefreshableVersion="5">
    <extLst>
      <ext xmlns:x15="http://schemas.microsoft.com/office/spreadsheetml/2010/11/main" uri="{DE250136-89BD-433C-8126-D09CA5730AF9}">
        <x15:connection id="TblEmployee">
          <x15:rangePr sourceName="_xlcn.WorksheetConnection_Ex02.xlsxTblEmployee1"/>
        </x15:connection>
      </ext>
    </extLst>
  </connection>
</connections>
</file>

<file path=xl/sharedStrings.xml><?xml version="1.0" encoding="utf-8"?>
<sst xmlns="http://schemas.openxmlformats.org/spreadsheetml/2006/main" count="87" uniqueCount="51">
  <si>
    <t>EID</t>
  </si>
  <si>
    <t>Name</t>
  </si>
  <si>
    <t>Gender</t>
  </si>
  <si>
    <t>Department</t>
  </si>
  <si>
    <t>Race</t>
  </si>
  <si>
    <t>Supervisor</t>
  </si>
  <si>
    <t>Age</t>
  </si>
  <si>
    <t>Basic Salary</t>
  </si>
  <si>
    <t>Tong Sam Pah</t>
  </si>
  <si>
    <t>M</t>
  </si>
  <si>
    <t>IT</t>
  </si>
  <si>
    <t>Chinese</t>
  </si>
  <si>
    <t>DID</t>
  </si>
  <si>
    <t>Department Name</t>
  </si>
  <si>
    <t>FN</t>
  </si>
  <si>
    <t>Finance</t>
  </si>
  <si>
    <t>HR</t>
  </si>
  <si>
    <t>Human Resource</t>
  </si>
  <si>
    <t>Information Technology</t>
  </si>
  <si>
    <t>OP</t>
  </si>
  <si>
    <t>Operation</t>
  </si>
  <si>
    <t>QA</t>
  </si>
  <si>
    <t>Quality Assurance</t>
  </si>
  <si>
    <t>RD</t>
  </si>
  <si>
    <t>Research &amp; Development</t>
  </si>
  <si>
    <t>SA</t>
  </si>
  <si>
    <t>Sales</t>
  </si>
  <si>
    <t>Race Name</t>
  </si>
  <si>
    <t>Malay</t>
  </si>
  <si>
    <t>Indian</t>
  </si>
  <si>
    <t>Yong Tau Foo</t>
  </si>
  <si>
    <t>Low Mee</t>
  </si>
  <si>
    <t>F</t>
  </si>
  <si>
    <t>Low Shi Fun</t>
  </si>
  <si>
    <t>Ali</t>
  </si>
  <si>
    <t>Abu</t>
  </si>
  <si>
    <t>Ahmad</t>
  </si>
  <si>
    <t>Aaron</t>
  </si>
  <si>
    <t>Ah Chong</t>
  </si>
  <si>
    <t>Azizi</t>
  </si>
  <si>
    <t>Shila Hamzah</t>
  </si>
  <si>
    <t>Narayanan</t>
  </si>
  <si>
    <t>Fatimah</t>
  </si>
  <si>
    <t>Chart</t>
  </si>
  <si>
    <t>Monthly Salary</t>
  </si>
  <si>
    <t>EPF Account</t>
  </si>
  <si>
    <t>No fo Employees</t>
  </si>
  <si>
    <t>HID</t>
  </si>
  <si>
    <t>Head</t>
  </si>
  <si>
    <t>Company Average Basic Salary:</t>
  </si>
  <si>
    <t>Total Basic Salary for IT Male: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</si>
</sst>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44" fontId="0" fillId="0" borderId="0" xfId="0" applyNumberFormat="1" applyFill="1"/>
    <xf numFmtId="0" fontId="2" fillId="0" borderId="0" xfId="0" applyFont="1"/>
  </cellXfs>
  <cellStyles count="2">
    <cellStyle name="Currency" xfId="1" builtinId="4"/>
    <cellStyle name="Normal" xfId="0" builtinId="0"/>
  </cellStyles>
  <dxfs count="2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752475</xdr:colOff>
          <xdr:row>23</xdr:row>
          <xdr:rowOff>142875</xdr:rowOff>
        </xdr:from>
        <xdr:to>
          <xdr:col>5</xdr:col>
          <xdr:colOff>38100</xdr:colOff>
          <xdr:row>25</xdr:row>
          <xdr:rowOff>19050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Total Basic Salary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113110</xdr:colOff>
      <xdr:row>22</xdr:row>
      <xdr:rowOff>65484</xdr:rowOff>
    </xdr:from>
    <xdr:to>
      <xdr:col>11</xdr:col>
      <xdr:colOff>1</xdr:colOff>
      <xdr:row>31</xdr:row>
      <xdr:rowOff>35718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99235" y="4446984"/>
          <a:ext cx="3732610" cy="1684734"/>
        </a:xfrm>
        <a:prstGeom prst="wedgeRectCallout">
          <a:avLst>
            <a:gd name="adj1" fmla="val -63863"/>
            <a:gd name="adj2" fmla="val -26998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Option Explicit</a:t>
          </a:r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TotalBasicSalary()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Currency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[TblEmployee[Basic Salary]].Cells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total = total + CCur(cell.Value)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Next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MsgBox "Total Basic Salary is " &amp; Format(total, "$#,##0.00")</a:t>
          </a:r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 Sub</a:t>
          </a:r>
          <a:endParaRPr lang="en-US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20AD26-559E-4D3E-BE12-3FAAEADF0F95}" name="TblEmployee" displayName="TblEmployee" ref="B2:L15" dataDxfId="23">
  <autoFilter ref="B2:L15" xr:uid="{5B20AD26-559E-4D3E-BE12-3FAAEADF0F95}"/>
  <tableColumns count="11">
    <tableColumn id="1" xr3:uid="{41364EA3-9BC2-49FD-AF8F-B769AFFF343B}" name="EID" totalsRowFunction="count"/>
    <tableColumn id="2" xr3:uid="{8E2E5FB3-8604-4182-A151-8F7F9FD6B4ED}" name="Name"/>
    <tableColumn id="3" xr3:uid="{A7CA6217-54C2-4424-9E40-426B33FD8197}" name="Gender" dataDxfId="22" totalsRowDxfId="3"/>
    <tableColumn id="4" xr3:uid="{48B84602-E0EF-4278-B15E-29A6E8CE5DA1}" name="Department" dataDxfId="21" totalsRowDxfId="4"/>
    <tableColumn id="5" xr3:uid="{0558B4C1-E60A-4CBE-806F-D79FFCCB18A1}" name="Race" dataDxfId="20" totalsRowDxfId="5"/>
    <tableColumn id="6" xr3:uid="{7A9F3D6D-AEFC-400F-BB5D-46B81747AA8B}" name="Supervisor" dataDxfId="19" totalsRowDxfId="6"/>
    <tableColumn id="7" xr3:uid="{AB177D8F-7363-499B-9155-F0AE10F53279}" name="Age" totalsRowFunction="max" dataDxfId="18" totalsRowDxfId="7"/>
    <tableColumn id="8" xr3:uid="{41D9C756-8D16-40C6-991B-73FA87B22EF9}" name="Basic Salary" totalsRowFunction="sum" dataDxfId="17" totalsRowDxfId="8" dataCellStyle="Currency"/>
    <tableColumn id="9" xr3:uid="{D5B4BEB7-427B-4317-B03B-B015623BED7D}" name="Chart" dataDxfId="16" totalsRowDxfId="9">
      <calculatedColumnFormula>TblEmployee[[#This Row],[Basic Salary]]</calculatedColumnFormula>
    </tableColumn>
    <tableColumn id="11" xr3:uid="{AF7DB236-AF4F-4DDD-8D89-51675519D578}" name="Monthly Salary" totalsRowFunction="sum" dataDxfId="15" totalsRowDxfId="10">
      <calculatedColumnFormula>(100%-EPFEmployee)*TblEmployee[[#This Row],[Basic Salary]]</calculatedColumnFormula>
    </tableColumn>
    <tableColumn id="12" xr3:uid="{C1F92B3A-5ABE-4649-A342-0C6CB4946DC4}" name="EPF Account" totalsRowFunction="sum" dataDxfId="14" totalsRowDxfId="11">
      <calculatedColumnFormula>(EPFEmployee + EPFEmployer)*TblEmployee[[#This Row],[Basic Salary]]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4DA563-0236-42A8-A261-83DF93A64D9A}" name="TblDepartment" displayName="TblDepartment" ref="B2:F9">
  <tableColumns count="5">
    <tableColumn id="1" xr3:uid="{9D4948BC-123F-4BEC-8736-5E886BA9494C}" name="DID" totalsRowLabel="Total"/>
    <tableColumn id="2" xr3:uid="{35CB64BA-5048-4110-AE98-7A7576504620}" name="Department Name" totalsRowFunction="count"/>
    <tableColumn id="3" xr3:uid="{1804A738-5A74-49F4-B8D5-FA6380020357}" name="No fo Employees" dataDxfId="13">
      <calculatedColumnFormula>COUNTIF(TblEmployee[Department],TblDepartment[[#This Row],[DID]])</calculatedColumnFormula>
    </tableColumn>
    <tableColumn id="4" xr3:uid="{A5ED0F6F-A089-464B-B2E5-485D1B5E2B4F}" name="HID"/>
    <tableColumn id="5" xr3:uid="{A5B13BB0-E42A-451A-BCA6-1E489315C13B}" name="Head" dataDxfId="12">
      <calculatedColumnFormula>IFERROR(VLOOKUP(TblDepartment[[#This Row],[HID]],TblEmployee[],2,FALSE),"")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3A6FE9-1E8E-47A9-A6B7-77A5F0403926}" name="TblRace" displayName="TblRace" ref="I2:I5" totalsRowShown="0">
  <tableColumns count="1">
    <tableColumn id="1" xr3:uid="{AC3393A7-5097-4F3A-9AB0-CB0516143BCA}" name="Race Nam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3A67-0A36-4AF4-9AD5-6D6F45A0A1C3}">
  <sheetPr codeName="Sheet1"/>
  <dimension ref="B2:L20"/>
  <sheetViews>
    <sheetView zoomScale="160" zoomScaleNormal="160" workbookViewId="0">
      <selection activeCell="E2" sqref="E2:E15"/>
    </sheetView>
  </sheetViews>
  <sheetFormatPr defaultRowHeight="15" x14ac:dyDescent="0.25"/>
  <cols>
    <col min="1" max="1" width="3.28515625" customWidth="1"/>
    <col min="2" max="2" width="5.140625" bestFit="1" customWidth="1"/>
    <col min="3" max="3" width="13.28515625" bestFit="1" customWidth="1"/>
    <col min="4" max="4" width="7.7109375" bestFit="1" customWidth="1"/>
    <col min="5" max="5" width="11.7109375" bestFit="1" customWidth="1"/>
    <col min="6" max="6" width="8.140625" bestFit="1" customWidth="1"/>
    <col min="7" max="7" width="14.140625" customWidth="1"/>
    <col min="8" max="8" width="6.7109375" bestFit="1" customWidth="1"/>
    <col min="9" max="9" width="11.7109375" bestFit="1" customWidth="1"/>
    <col min="10" max="10" width="10.7109375" bestFit="1" customWidth="1"/>
    <col min="11" max="11" width="14.42578125" bestFit="1" customWidth="1"/>
    <col min="12" max="12" width="11.7109375" bestFit="1" customWidth="1"/>
  </cols>
  <sheetData>
    <row r="2" spans="2:12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43</v>
      </c>
      <c r="K2" t="s">
        <v>44</v>
      </c>
      <c r="L2" t="s">
        <v>45</v>
      </c>
    </row>
    <row r="3" spans="2:12" x14ac:dyDescent="0.25">
      <c r="B3">
        <v>1000</v>
      </c>
      <c r="C3" t="s">
        <v>8</v>
      </c>
      <c r="D3" s="1" t="s">
        <v>9</v>
      </c>
      <c r="E3" s="1" t="s">
        <v>10</v>
      </c>
      <c r="F3" s="1" t="s">
        <v>11</v>
      </c>
      <c r="G3" s="1">
        <v>1005</v>
      </c>
      <c r="H3" s="1">
        <v>23</v>
      </c>
      <c r="I3" s="3">
        <v>4444</v>
      </c>
      <c r="J3" s="4">
        <f>TblEmployee[[#This Row],[Basic Salary]]</f>
        <v>4444</v>
      </c>
      <c r="K3" s="4">
        <f>(100%-EPFEmployee)*TblEmployee[[#This Row],[Basic Salary]]</f>
        <v>3955.16</v>
      </c>
      <c r="L3" s="4">
        <f>(EPFEmployee + EPFEmployer)*TblEmployee[[#This Row],[Basic Salary]]</f>
        <v>1022.1199999999999</v>
      </c>
    </row>
    <row r="4" spans="2:12" x14ac:dyDescent="0.25">
      <c r="B4">
        <v>1002</v>
      </c>
      <c r="C4" t="s">
        <v>30</v>
      </c>
      <c r="D4" s="1" t="s">
        <v>9</v>
      </c>
      <c r="E4" s="1" t="s">
        <v>14</v>
      </c>
      <c r="F4" s="1" t="s">
        <v>11</v>
      </c>
      <c r="G4" s="1">
        <v>1015</v>
      </c>
      <c r="H4" s="1">
        <v>25</v>
      </c>
      <c r="I4" s="3">
        <v>4800</v>
      </c>
      <c r="J4" s="4">
        <f>TblEmployee[[#This Row],[Basic Salary]]</f>
        <v>4800</v>
      </c>
      <c r="K4" s="4">
        <f>(100%-EPFEmployee)*TblEmployee[[#This Row],[Basic Salary]]</f>
        <v>4272</v>
      </c>
      <c r="L4" s="4">
        <f>(EPFEmployee + EPFEmployer)*TblEmployee[[#This Row],[Basic Salary]]</f>
        <v>1104</v>
      </c>
    </row>
    <row r="5" spans="2:12" x14ac:dyDescent="0.25">
      <c r="B5">
        <v>1005</v>
      </c>
      <c r="C5" t="s">
        <v>31</v>
      </c>
      <c r="D5" s="1" t="s">
        <v>32</v>
      </c>
      <c r="E5" s="1" t="s">
        <v>10</v>
      </c>
      <c r="F5" s="1" t="s">
        <v>11</v>
      </c>
      <c r="G5" s="1">
        <v>1015</v>
      </c>
      <c r="H5" s="1">
        <v>26</v>
      </c>
      <c r="I5" s="3">
        <v>5100</v>
      </c>
      <c r="J5" s="4">
        <f>TblEmployee[[#This Row],[Basic Salary]]</f>
        <v>5100</v>
      </c>
      <c r="K5" s="4">
        <f>(100%-EPFEmployee)*TblEmployee[[#This Row],[Basic Salary]]</f>
        <v>4539</v>
      </c>
      <c r="L5" s="4">
        <f>(EPFEmployee + EPFEmployer)*TblEmployee[[#This Row],[Basic Salary]]</f>
        <v>1173</v>
      </c>
    </row>
    <row r="6" spans="2:12" x14ac:dyDescent="0.25">
      <c r="B6">
        <v>1008</v>
      </c>
      <c r="C6" t="s">
        <v>33</v>
      </c>
      <c r="D6" s="1" t="s">
        <v>32</v>
      </c>
      <c r="E6" s="1" t="s">
        <v>10</v>
      </c>
      <c r="F6" s="1" t="s">
        <v>11</v>
      </c>
      <c r="G6" s="1">
        <v>1005</v>
      </c>
      <c r="H6" s="1">
        <v>24</v>
      </c>
      <c r="I6" s="3">
        <v>4300</v>
      </c>
      <c r="J6" s="4">
        <f>TblEmployee[[#This Row],[Basic Salary]]</f>
        <v>4300</v>
      </c>
      <c r="K6" s="4">
        <f>(100%-EPFEmployee)*TblEmployee[[#This Row],[Basic Salary]]</f>
        <v>3827</v>
      </c>
      <c r="L6" s="4">
        <f>(EPFEmployee + EPFEmployer)*TblEmployee[[#This Row],[Basic Salary]]</f>
        <v>988.99999999999989</v>
      </c>
    </row>
    <row r="7" spans="2:12" x14ac:dyDescent="0.25">
      <c r="B7">
        <v>1010</v>
      </c>
      <c r="C7" t="s">
        <v>34</v>
      </c>
      <c r="D7" s="1" t="s">
        <v>9</v>
      </c>
      <c r="E7" s="1" t="s">
        <v>16</v>
      </c>
      <c r="F7" s="1" t="s">
        <v>28</v>
      </c>
      <c r="G7" s="1">
        <v>1015</v>
      </c>
      <c r="H7" s="1">
        <v>29</v>
      </c>
      <c r="I7" s="3">
        <v>4700</v>
      </c>
      <c r="J7" s="4">
        <f>TblEmployee[[#This Row],[Basic Salary]]</f>
        <v>4700</v>
      </c>
      <c r="K7" s="4">
        <f>(100%-EPFEmployee)*TblEmployee[[#This Row],[Basic Salary]]</f>
        <v>4183</v>
      </c>
      <c r="L7" s="4">
        <f>(EPFEmployee + EPFEmployer)*TblEmployee[[#This Row],[Basic Salary]]</f>
        <v>1081</v>
      </c>
    </row>
    <row r="8" spans="2:12" x14ac:dyDescent="0.25">
      <c r="B8">
        <v>1012</v>
      </c>
      <c r="C8" t="s">
        <v>35</v>
      </c>
      <c r="D8" s="1" t="s">
        <v>9</v>
      </c>
      <c r="E8" s="1" t="s">
        <v>14</v>
      </c>
      <c r="F8" s="1" t="s">
        <v>28</v>
      </c>
      <c r="G8" s="1">
        <v>1002</v>
      </c>
      <c r="H8" s="1">
        <v>35</v>
      </c>
      <c r="I8" s="3">
        <v>5340</v>
      </c>
      <c r="J8" s="4">
        <f>TblEmployee[[#This Row],[Basic Salary]]</f>
        <v>5340</v>
      </c>
      <c r="K8" s="4">
        <f>(100%-EPFEmployee)*TblEmployee[[#This Row],[Basic Salary]]</f>
        <v>4752.6000000000004</v>
      </c>
      <c r="L8" s="4">
        <f>(EPFEmployee + EPFEmployer)*TblEmployee[[#This Row],[Basic Salary]]</f>
        <v>1228.1999999999998</v>
      </c>
    </row>
    <row r="9" spans="2:12" x14ac:dyDescent="0.25">
      <c r="B9">
        <v>1015</v>
      </c>
      <c r="C9" t="s">
        <v>36</v>
      </c>
      <c r="D9" s="1" t="s">
        <v>9</v>
      </c>
      <c r="E9" s="1" t="s">
        <v>10</v>
      </c>
      <c r="F9" s="1" t="s">
        <v>28</v>
      </c>
      <c r="G9" s="1"/>
      <c r="H9" s="1">
        <v>40</v>
      </c>
      <c r="I9" s="3">
        <v>6500</v>
      </c>
      <c r="J9" s="4">
        <f>TblEmployee[[#This Row],[Basic Salary]]</f>
        <v>6500</v>
      </c>
      <c r="K9" s="4">
        <f>(100%-EPFEmployee)*TblEmployee[[#This Row],[Basic Salary]]</f>
        <v>5785</v>
      </c>
      <c r="L9" s="4">
        <f>(EPFEmployee + EPFEmployer)*TblEmployee[[#This Row],[Basic Salary]]</f>
        <v>1494.9999999999998</v>
      </c>
    </row>
    <row r="10" spans="2:12" x14ac:dyDescent="0.25">
      <c r="B10">
        <v>1017</v>
      </c>
      <c r="C10" t="s">
        <v>37</v>
      </c>
      <c r="D10" s="1" t="s">
        <v>9</v>
      </c>
      <c r="E10" s="1" t="s">
        <v>19</v>
      </c>
      <c r="F10" s="1"/>
      <c r="G10" s="1">
        <v>1015</v>
      </c>
      <c r="H10" s="1">
        <v>32</v>
      </c>
      <c r="I10" s="3">
        <v>5500</v>
      </c>
      <c r="J10" s="4">
        <f>TblEmployee[[#This Row],[Basic Salary]]</f>
        <v>5500</v>
      </c>
      <c r="K10" s="4">
        <f>(100%-EPFEmployee)*TblEmployee[[#This Row],[Basic Salary]]</f>
        <v>4895</v>
      </c>
      <c r="L10" s="4">
        <f>(EPFEmployee + EPFEmployer)*TblEmployee[[#This Row],[Basic Salary]]</f>
        <v>1265</v>
      </c>
    </row>
    <row r="11" spans="2:12" x14ac:dyDescent="0.25">
      <c r="B11">
        <v>1020</v>
      </c>
      <c r="C11" t="s">
        <v>38</v>
      </c>
      <c r="D11" s="1" t="s">
        <v>9</v>
      </c>
      <c r="E11" s="1" t="s">
        <v>25</v>
      </c>
      <c r="F11" s="1" t="s">
        <v>11</v>
      </c>
      <c r="G11" s="1">
        <v>1028</v>
      </c>
      <c r="H11" s="1">
        <v>28</v>
      </c>
      <c r="I11" s="3">
        <v>5600</v>
      </c>
      <c r="J11" s="4">
        <f>TblEmployee[[#This Row],[Basic Salary]]</f>
        <v>5600</v>
      </c>
      <c r="K11" s="4">
        <f>(100%-EPFEmployee)*TblEmployee[[#This Row],[Basic Salary]]</f>
        <v>4984</v>
      </c>
      <c r="L11" s="4">
        <f>(EPFEmployee + EPFEmployer)*TblEmployee[[#This Row],[Basic Salary]]</f>
        <v>1288</v>
      </c>
    </row>
    <row r="12" spans="2:12" x14ac:dyDescent="0.25">
      <c r="B12">
        <v>1022</v>
      </c>
      <c r="C12" t="s">
        <v>39</v>
      </c>
      <c r="D12" s="1" t="s">
        <v>9</v>
      </c>
      <c r="E12" s="1" t="s">
        <v>23</v>
      </c>
      <c r="F12" s="1" t="s">
        <v>28</v>
      </c>
      <c r="G12" s="1">
        <v>1015</v>
      </c>
      <c r="H12" s="1">
        <v>30</v>
      </c>
      <c r="I12" s="3">
        <v>5780</v>
      </c>
      <c r="J12" s="4">
        <f>TblEmployee[[#This Row],[Basic Salary]]</f>
        <v>5780</v>
      </c>
      <c r="K12" s="4">
        <f>(100%-EPFEmployee)*TblEmployee[[#This Row],[Basic Salary]]</f>
        <v>5144.2</v>
      </c>
      <c r="L12" s="4">
        <f>(EPFEmployee + EPFEmployer)*TblEmployee[[#This Row],[Basic Salary]]</f>
        <v>1329.3999999999999</v>
      </c>
    </row>
    <row r="13" spans="2:12" x14ac:dyDescent="0.25">
      <c r="B13">
        <v>1028</v>
      </c>
      <c r="C13" t="s">
        <v>40</v>
      </c>
      <c r="D13" s="1" t="s">
        <v>32</v>
      </c>
      <c r="E13" s="1" t="s">
        <v>25</v>
      </c>
      <c r="F13" s="1" t="s">
        <v>28</v>
      </c>
      <c r="G13" s="1">
        <v>1015</v>
      </c>
      <c r="H13" s="1">
        <v>25</v>
      </c>
      <c r="I13" s="3">
        <v>4325</v>
      </c>
      <c r="J13" s="4">
        <f>TblEmployee[[#This Row],[Basic Salary]]</f>
        <v>4325</v>
      </c>
      <c r="K13" s="4">
        <f>(100%-EPFEmployee)*TblEmployee[[#This Row],[Basic Salary]]</f>
        <v>3849.25</v>
      </c>
      <c r="L13" s="4">
        <f>(EPFEmployee + EPFEmployer)*TblEmployee[[#This Row],[Basic Salary]]</f>
        <v>994.74999999999989</v>
      </c>
    </row>
    <row r="14" spans="2:12" x14ac:dyDescent="0.25">
      <c r="B14">
        <v>1030</v>
      </c>
      <c r="C14" t="s">
        <v>41</v>
      </c>
      <c r="D14" s="1" t="s">
        <v>9</v>
      </c>
      <c r="E14" s="1" t="s">
        <v>14</v>
      </c>
      <c r="F14" s="1" t="s">
        <v>29</v>
      </c>
      <c r="G14" s="1">
        <v>1002</v>
      </c>
      <c r="H14" s="1">
        <v>27</v>
      </c>
      <c r="I14" s="3">
        <v>4340</v>
      </c>
      <c r="J14" s="4">
        <f>TblEmployee[[#This Row],[Basic Salary]]</f>
        <v>4340</v>
      </c>
      <c r="K14" s="4">
        <f>(100%-EPFEmployee)*TblEmployee[[#This Row],[Basic Salary]]</f>
        <v>3862.6</v>
      </c>
      <c r="L14" s="4">
        <f>(EPFEmployee + EPFEmployer)*TblEmployee[[#This Row],[Basic Salary]]</f>
        <v>998.19999999999993</v>
      </c>
    </row>
    <row r="15" spans="2:12" x14ac:dyDescent="0.25">
      <c r="B15">
        <v>1032</v>
      </c>
      <c r="C15" t="s">
        <v>42</v>
      </c>
      <c r="D15" s="1" t="s">
        <v>32</v>
      </c>
      <c r="E15" s="1" t="s">
        <v>25</v>
      </c>
      <c r="F15" s="1" t="s">
        <v>28</v>
      </c>
      <c r="G15" s="1">
        <v>1015</v>
      </c>
      <c r="H15" s="1">
        <v>26</v>
      </c>
      <c r="I15" s="3">
        <v>5345</v>
      </c>
      <c r="J15" s="4">
        <f>TblEmployee[[#This Row],[Basic Salary]]</f>
        <v>5345</v>
      </c>
      <c r="K15" s="4">
        <f>(100%-EPFEmployee)*TblEmployee[[#This Row],[Basic Salary]]</f>
        <v>4757.05</v>
      </c>
      <c r="L15" s="4">
        <f>(EPFEmployee + EPFEmployer)*TblEmployee[[#This Row],[Basic Salary]]</f>
        <v>1229.3499999999999</v>
      </c>
    </row>
    <row r="19" spans="6:10" x14ac:dyDescent="0.25">
      <c r="F19" s="5" t="s">
        <v>49</v>
      </c>
      <c r="I19" s="2">
        <f>AVERAGE(TblEmployee[Basic Salary])</f>
        <v>5082.6153846153848</v>
      </c>
      <c r="J19" t="str">
        <f ca="1">_xlfn.FORMULATEXT(I19)</f>
        <v>=AVERAGE(TblEmployee[Basic Salary])</v>
      </c>
    </row>
    <row r="20" spans="6:10" x14ac:dyDescent="0.25">
      <c r="F20" s="5" t="s">
        <v>50</v>
      </c>
      <c r="I20" s="2">
        <f>SUMIFS(TblEmployee[Basic Salary],TblEmployee[Department],"IT",TblEmployee[Gender],"M")</f>
        <v>10944</v>
      </c>
      <c r="J20" t="str">
        <f ca="1">_xlfn.FORMULATEXT(I20)</f>
        <v>=SUMIFS(TblEmployee[Basic Salary],TblEmployee[Department],"IT",TblEmployee[Gender],"M")</v>
      </c>
    </row>
  </sheetData>
  <conditionalFormatting sqref="H3:H15">
    <cfRule type="cellIs" dxfId="2" priority="3" operator="greaterThanOrEqual">
      <formula>35</formula>
    </cfRule>
    <cfRule type="cellIs" dxfId="1" priority="4" operator="lessThan">
      <formula>25</formula>
    </cfRule>
  </conditionalFormatting>
  <conditionalFormatting sqref="J3:J15">
    <cfRule type="dataBar" priority="8">
      <dataBar showValue="0">
        <cfvo type="min"/>
        <cfvo type="max"/>
        <color rgb="FFD6007B"/>
      </dataBar>
      <extLst>
        <ext xmlns:x14="http://schemas.microsoft.com/office/spreadsheetml/2009/9/main" uri="{B025F937-C7B1-47D3-B67F-A62EFF666E3E}">
          <x14:id>{D1A706D4-BD45-44E0-9033-8263CCC1F79C}</x14:id>
        </ext>
      </extLst>
    </cfRule>
  </conditionalFormatting>
  <conditionalFormatting sqref="I3:I15">
    <cfRule type="colorScale" priority="9">
      <colorScale>
        <cfvo type="min"/>
        <cfvo type="max"/>
        <color rgb="FFFCFCFF"/>
        <color rgb="FFF8696B"/>
      </colorScale>
    </cfRule>
  </conditionalFormatting>
  <conditionalFormatting sqref="B3:B15">
    <cfRule type="duplicateValues" dxfId="0" priority="10"/>
  </conditionalFormatting>
  <dataValidations count="6">
    <dataValidation type="list" allowBlank="1" showInputMessage="1" showErrorMessage="1" errorTitle="Gender Code Error" error="Invalid Gender Code!" prompt="M:Male_x000a_F:Female_x000a_O:Others" sqref="D3:D15" xr:uid="{01A91B23-1393-43F1-BCC0-A72B8C00E132}">
      <formula1>"M,F,O"</formula1>
    </dataValidation>
    <dataValidation type="whole" allowBlank="1" showInputMessage="1" showErrorMessage="1" errorTitle="Age Error" error="Invalid Age!" prompt="Valid Employee age is in between 16 to 60 (Inclusive)" sqref="H3:H15" xr:uid="{1A85F80C-1E36-4434-A169-6FE2D4A31D23}">
      <formula1>16</formula1>
      <formula2>60</formula2>
    </dataValidation>
    <dataValidation type="decimal" operator="greaterThanOrEqual" allowBlank="1" showInputMessage="1" showErrorMessage="1" error="Salary Error!" prompt="Minimum salary is $1200" sqref="I3:I15" xr:uid="{5E5B712D-EE18-4456-B484-9DE0D47FDC96}">
      <formula1>1200</formula1>
    </dataValidation>
    <dataValidation type="list" allowBlank="1" showInputMessage="1" showErrorMessage="1" sqref="E3:E15" xr:uid="{4FE93827-B4DA-4C1B-84FE-3F8D7F9ADAC8}">
      <formula1>INDIRECT("TblDepartment[DID]")</formula1>
    </dataValidation>
    <dataValidation type="list" allowBlank="1" showInputMessage="1" showErrorMessage="1" sqref="F3:F15" xr:uid="{793ED2D4-EB65-40EB-A8A8-CAAEF6776296}">
      <formula1>INDIRECT("TblRace[Race Name]")</formula1>
    </dataValidation>
    <dataValidation type="list" allowBlank="1" showInputMessage="1" showErrorMessage="1" sqref="G3:G15" xr:uid="{66FA1B63-8497-49BA-8B04-87C3AC9EBCB1}">
      <formula1>INDIRECT("TblEmployee[EID]")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Button 16">
              <controlPr defaultSize="0" print="0" autoFill="0" autoPict="0">
                <anchor moveWithCells="1" sizeWithCells="1">
                  <from>
                    <xdr:col>2</xdr:col>
                    <xdr:colOff>752475</xdr:colOff>
                    <xdr:row>23</xdr:row>
                    <xdr:rowOff>142875</xdr:rowOff>
                  </from>
                  <to>
                    <xdr:col>5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A706D4-BD45-44E0-9033-8263CCC1F7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J3:J15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373D2-6400-4D5E-BBE7-634EF0A477C1}">
  <sheetPr codeName="Sheet3"/>
  <dimension ref="B2:I9"/>
  <sheetViews>
    <sheetView tabSelected="1" zoomScale="220" zoomScaleNormal="220" workbookViewId="0">
      <selection activeCell="H6" sqref="H5:H6"/>
    </sheetView>
  </sheetViews>
  <sheetFormatPr defaultRowHeight="15" x14ac:dyDescent="0.25"/>
  <cols>
    <col min="2" max="2" width="4.5703125" customWidth="1"/>
    <col min="3" max="3" width="24.42578125" customWidth="1"/>
    <col min="4" max="4" width="16.140625" bestFit="1" customWidth="1"/>
    <col min="5" max="5" width="5" bestFit="1" customWidth="1"/>
    <col min="6" max="6" width="14.5703125" customWidth="1"/>
    <col min="9" max="9" width="11" customWidth="1"/>
  </cols>
  <sheetData>
    <row r="2" spans="2:9" x14ac:dyDescent="0.25">
      <c r="B2" t="s">
        <v>12</v>
      </c>
      <c r="C2" t="s">
        <v>13</v>
      </c>
      <c r="D2" t="s">
        <v>46</v>
      </c>
      <c r="E2" t="s">
        <v>47</v>
      </c>
      <c r="F2" t="s">
        <v>48</v>
      </c>
      <c r="I2" t="s">
        <v>27</v>
      </c>
    </row>
    <row r="3" spans="2:9" x14ac:dyDescent="0.25">
      <c r="B3" t="s">
        <v>14</v>
      </c>
      <c r="C3" t="s">
        <v>15</v>
      </c>
      <c r="D3">
        <f>COUNTIF(TblEmployee[Department],TblDepartment[[#This Row],[DID]])</f>
        <v>3</v>
      </c>
      <c r="E3">
        <v>1028</v>
      </c>
      <c r="F3" t="str">
        <f>IFERROR(VLOOKUP(TblDepartment[[#This Row],[HID]],TblEmployee[],2,FALSE),"")</f>
        <v>Shila Hamzah</v>
      </c>
      <c r="I3" t="s">
        <v>28</v>
      </c>
    </row>
    <row r="4" spans="2:9" x14ac:dyDescent="0.25">
      <c r="B4" t="s">
        <v>16</v>
      </c>
      <c r="C4" t="s">
        <v>17</v>
      </c>
      <c r="D4">
        <f>COUNTIF(TblEmployee[Department],TblDepartment[[#This Row],[DID]])</f>
        <v>1</v>
      </c>
      <c r="E4">
        <v>1022</v>
      </c>
      <c r="F4" t="str">
        <f>IFERROR(VLOOKUP(TblDepartment[[#This Row],[HID]],TblEmployee[],2,FALSE),"")</f>
        <v>Azizi</v>
      </c>
      <c r="I4" t="s">
        <v>11</v>
      </c>
    </row>
    <row r="5" spans="2:9" x14ac:dyDescent="0.25">
      <c r="B5" t="s">
        <v>10</v>
      </c>
      <c r="C5" t="s">
        <v>18</v>
      </c>
      <c r="D5">
        <f>COUNTIF(TblEmployee[Department],TblDepartment[[#This Row],[DID]])</f>
        <v>4</v>
      </c>
      <c r="E5">
        <v>1010</v>
      </c>
      <c r="F5" t="str">
        <f>IFERROR(VLOOKUP(TblDepartment[[#This Row],[HID]],TblEmployee[],2,FALSE),"")</f>
        <v>Ali</v>
      </c>
      <c r="I5" t="s">
        <v>29</v>
      </c>
    </row>
    <row r="6" spans="2:9" x14ac:dyDescent="0.25">
      <c r="B6" t="s">
        <v>19</v>
      </c>
      <c r="C6" t="s">
        <v>20</v>
      </c>
      <c r="D6">
        <f>COUNTIF(TblEmployee[Department],TblDepartment[[#This Row],[DID]])</f>
        <v>1</v>
      </c>
      <c r="E6">
        <v>1015</v>
      </c>
      <c r="F6" t="str">
        <f>IFERROR(VLOOKUP(TblDepartment[[#This Row],[HID]],TblEmployee[],2,FALSE),"")</f>
        <v>Ahmad</v>
      </c>
    </row>
    <row r="7" spans="2:9" x14ac:dyDescent="0.25">
      <c r="B7" t="s">
        <v>21</v>
      </c>
      <c r="C7" t="s">
        <v>22</v>
      </c>
      <c r="D7">
        <f>COUNTIF(TblEmployee[Department],TblDepartment[[#This Row],[DID]])</f>
        <v>0</v>
      </c>
      <c r="E7">
        <v>1017</v>
      </c>
      <c r="F7" t="str">
        <f>IFERROR(VLOOKUP(TblDepartment[[#This Row],[HID]],TblEmployee[],2,FALSE),"")</f>
        <v>Aaron</v>
      </c>
    </row>
    <row r="8" spans="2:9" x14ac:dyDescent="0.25">
      <c r="B8" t="s">
        <v>23</v>
      </c>
      <c r="C8" t="s">
        <v>24</v>
      </c>
      <c r="D8">
        <f>COUNTIF(TblEmployee[Department],TblDepartment[[#This Row],[DID]])</f>
        <v>1</v>
      </c>
      <c r="E8">
        <v>1020</v>
      </c>
      <c r="F8" t="str">
        <f>IFERROR(VLOOKUP(TblDepartment[[#This Row],[HID]],TblEmployee[],2,FALSE),"")</f>
        <v>Ah Chong</v>
      </c>
    </row>
    <row r="9" spans="2:9" x14ac:dyDescent="0.25">
      <c r="B9" t="s">
        <v>25</v>
      </c>
      <c r="C9" t="s">
        <v>26</v>
      </c>
      <c r="D9">
        <f>COUNTIF(TblEmployee[Department],TblDepartment[[#This Row],[DID]])</f>
        <v>3</v>
      </c>
      <c r="E9">
        <v>1012</v>
      </c>
      <c r="F9" t="str">
        <f>IFERROR(VLOOKUP(TblDepartment[[#This Row],[HID]],TblEmployee[],2,FALSE),"")</f>
        <v>Abu</v>
      </c>
    </row>
  </sheetData>
  <dataValidations count="1">
    <dataValidation type="list" allowBlank="1" showInputMessage="1" showErrorMessage="1" sqref="E3:E9" xr:uid="{32CCB8AC-48AA-4036-8F43-CE0BAEE2FF2F}">
      <formula1>INDIRECT("TblEmployee[EID]")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T b l E m p l o y e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 T b l E m p l o y e e 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 T b l E m p l o y e e 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 C o l u m n s \ S u p e r v i s o r 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 C o l u m n s \ B a s i c   S a l a r y 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 C o l u m n s \ M o n t h l y   S a l a r y 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 C o l u m n s \ E P F  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 2 0 2 2 - 0 1 - 2 4 T 2 2 : 0 4 : 3 4 . 2 2 6 8 7 7 6 + 0 8 : 0 0 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T b l E m p l o y e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 T b l E m p l o y e e 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 T b l E m p l o y e e 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 C o l u m n s \ E I D < / K e y > < / D i a g r a m O b j e c t K e y > < D i a g r a m O b j e c t K e y > < K e y > C o l u m n s \ N a m e < / K e y > < / D i a g r a m O b j e c t K e y > < D i a g r a m O b j e c t K e y > < K e y > C o l u m n s \ G e n d e r < / K e y > < / D i a g r a m O b j e c t K e y > < D i a g r a m O b j e c t K e y > < K e y > C o l u m n s \ D e p a r t m e n t < / K e y > < / D i a g r a m O b j e c t K e y > < D i a g r a m O b j e c t K e y > < K e y > C o l u m n s \ R a c e < / K e y > < / D i a g r a m O b j e c t K e y > < D i a g r a m O b j e c t K e y > < K e y > C o l u m n s \ S u p e r v i s o r < / K e y > < / D i a g r a m O b j e c t K e y > < D i a g r a m O b j e c t K e y > < K e y > C o l u m n s \ A g e < / K e y > < / D i a g r a m O b j e c t K e y > < D i a g r a m O b j e c t K e y > < K e y > C o l u m n s \ B a s i c   S a l a r y < / K e y > < / D i a g r a m O b j e c t K e y > < D i a g r a m O b j e c t K e y > < K e y > C o l u m n s \ C h a r t < / K e y > < / D i a g r a m O b j e c t K e y > < D i a g r a m O b j e c t K e y > < K e y > C o l u m n s \ M o n t h l y   S a l a r y < / K e y > < / D i a g r a m O b j e c t K e y > < D i a g r a m O b j e c t K e y > < K e y > C o l u m n s \ E P F   A c c o u n t 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 C o l u m n s \ E I D 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 C o l u m n s \ R a c e 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 C o l u m n s \ S u p e r v i s o r 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 C o l u m n s \ B a s i c   S a l a r y 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 C o l u m n s \ C h a r t 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 C o l u m n s \ M o n t h l y   S a l a r y 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 C o l u m n s \ E P F   A c c o u n t 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b l E m p l o y e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 E I D < / s t r i n g > < / k e y > < v a l u e > < i n t > 5 6 < / i n t > < / v a l u e > < / i t e m > < i t e m > < k e y > < s t r i n g > N a m e < / s t r i n g > < / k e y > < v a l u e > < i n t > 7 3 < / i n t > < / v a l u e > < / i t e m > < i t e m > < k e y > < s t r i n g > G e n d e r < / s t r i n g > < / k e y > < v a l u e > < i n t > 8 2 < / i n t > < / v a l u e > < / i t e m > < i t e m > < k e y > < s t r i n g > D e p a r t m e n t < / s t r i n g > < / k e y > < v a l u e > < i n t > 1 1 1 < / i n t > < / v a l u e > < / i t e m > < i t e m > < k e y > < s t r i n g > R a c e < / s t r i n g > < / k e y > < v a l u e > < i n t > 6 5 < / i n t > < / v a l u e > < / i t e m > < i t e m > < k e y > < s t r i n g > S u p e r v i s o r < / s t r i n g > < / k e y > < v a l u e > < i n t > 1 0 2 < / i n t > < / v a l u e > < / i t e m > < i t e m > < k e y > < s t r i n g > A g e < / s t r i n g > < / k e y > < v a l u e > < i n t > 6 0 < / i n t > < / v a l u e > < / i t e m > < i t e m > < k e y > < s t r i n g > B a s i c   S a l a r y < / s t r i n g > < / k e y > < v a l u e > < i n t > 1 0 7 < / i n t > < / v a l u e > < / i t e m > < i t e m > < k e y > < s t r i n g > C h a r t < / s t r i n g > < / k e y > < v a l u e > < i n t > 6 9 < / i n t > < / v a l u e > < / i t e m > < i t e m > < k e y > < s t r i n g > M o n t h l y   S a l a r y < / s t r i n g > < / k e y > < v a l u e > < i n t > 1 2 8 < / i n t > < / v a l u e > < / i t e m > < i t e m > < k e y > < s t r i n g > E P F   A c c o u n t < / s t r i n g > < / k e y > < v a l u e > < i n t > 1 1 1 < / i n t > < / v a l u e > < / i t e m > < / C o l u m n W i d t h s > < C o l u m n D i s p l a y I n d e x > < i t e m > < k e y > < s t r i n g > E I D < / s t r i n g > < / k e y > < v a l u e > < i n t > 0 < / i n t > < / v a l u e > < / i t e m > < i t e m > < k e y > < s t r i n g > N a m e < / s t r i n g > < / k e y > < v a l u e > < i n t > 1 < / i n t > < / v a l u e > < / i t e m > < i t e m > < k e y > < s t r i n g > G e n d e r < / s t r i n g > < / k e y > < v a l u e > < i n t > 2 < / i n t > < / v a l u e > < / i t e m > < i t e m > < k e y > < s t r i n g > D e p a r t m e n t < / s t r i n g > < / k e y > < v a l u e > < i n t > 3 < / i n t > < / v a l u e > < / i t e m > < i t e m > < k e y > < s t r i n g > R a c e < / s t r i n g > < / k e y > < v a l u e > < i n t > 4 < / i n t > < / v a l u e > < / i t e m > < i t e m > < k e y > < s t r i n g > S u p e r v i s o r < / s t r i n g > < / k e y > < v a l u e > < i n t > 5 < / i n t > < / v a l u e > < / i t e m > < i t e m > < k e y > < s t r i n g > A g e < / s t r i n g > < / k e y > < v a l u e > < i n t > 6 < / i n t > < / v a l u e > < / i t e m > < i t e m > < k e y > < s t r i n g > B a s i c   S a l a r y < / s t r i n g > < / k e y > < v a l u e > < i n t > 7 < / i n t > < / v a l u e > < / i t e m > < i t e m > < k e y > < s t r i n g > C h a r t < / s t r i n g > < / k e y > < v a l u e > < i n t > 8 < / i n t > < / v a l u e > < / i t e m > < i t e m > < k e y > < s t r i n g > M o n t h l y   S a l a r y < / s t r i n g > < / k e y > < v a l u e > < i n t > 9 < / i n t > < / v a l u e > < / i t e m > < i t e m > < k e y > < s t r i n g > E P F   A c c o u n t 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 T b l E m p l o y e e 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C326B55B-FD47-4596-89DA-A9FF15587670}">
  <ds:schemaRefs/>
</ds:datastoreItem>
</file>

<file path=customXml/itemProps10.xml><?xml version="1.0" encoding="utf-8"?>
<ds:datastoreItem xmlns:ds="http://schemas.openxmlformats.org/officeDocument/2006/customXml" ds:itemID="{6399576E-C8B4-445B-9EFF-0C1E5E921E7D}">
  <ds:schemaRefs/>
</ds:datastoreItem>
</file>

<file path=customXml/itemProps11.xml><?xml version="1.0" encoding="utf-8"?>
<ds:datastoreItem xmlns:ds="http://schemas.openxmlformats.org/officeDocument/2006/customXml" ds:itemID="{85136F56-02FE-401A-94A4-DF3EBE06342E}">
  <ds:schemaRefs/>
</ds:datastoreItem>
</file>

<file path=customXml/itemProps12.xml><?xml version="1.0" encoding="utf-8"?>
<ds:datastoreItem xmlns:ds="http://schemas.openxmlformats.org/officeDocument/2006/customXml" ds:itemID="{09A12647-8999-4979-A0F9-6502E55AD4D8}">
  <ds:schemaRefs/>
</ds:datastoreItem>
</file>

<file path=customXml/itemProps13.xml><?xml version="1.0" encoding="utf-8"?>
<ds:datastoreItem xmlns:ds="http://schemas.openxmlformats.org/officeDocument/2006/customXml" ds:itemID="{9A9250B2-21E0-4C0B-9592-DE022B808335}">
  <ds:schemaRefs/>
</ds:datastoreItem>
</file>

<file path=customXml/itemProps14.xml><?xml version="1.0" encoding="utf-8"?>
<ds:datastoreItem xmlns:ds="http://schemas.openxmlformats.org/officeDocument/2006/customXml" ds:itemID="{DC67DED7-768D-4255-9F41-D1D808A4EE8F}">
  <ds:schemaRefs/>
</ds:datastoreItem>
</file>

<file path=customXml/itemProps15.xml><?xml version="1.0" encoding="utf-8"?>
<ds:datastoreItem xmlns:ds="http://schemas.openxmlformats.org/officeDocument/2006/customXml" ds:itemID="{240A1DA5-4BE4-4247-BF50-B55A8583DC71}">
  <ds:schemaRefs/>
</ds:datastoreItem>
</file>

<file path=customXml/itemProps16.xml><?xml version="1.0" encoding="utf-8"?>
<ds:datastoreItem xmlns:ds="http://schemas.openxmlformats.org/officeDocument/2006/customXml" ds:itemID="{10DC1DDB-2B50-4BED-8560-60F46DE140E8}">
  <ds:schemaRefs/>
</ds:datastoreItem>
</file>

<file path=customXml/itemProps2.xml><?xml version="1.0" encoding="utf-8"?>
<ds:datastoreItem xmlns:ds="http://schemas.openxmlformats.org/officeDocument/2006/customXml" ds:itemID="{D12A26C5-433D-4743-93E2-D8571299FA75}">
  <ds:schemaRefs/>
</ds:datastoreItem>
</file>

<file path=customXml/itemProps3.xml><?xml version="1.0" encoding="utf-8"?>
<ds:datastoreItem xmlns:ds="http://schemas.openxmlformats.org/officeDocument/2006/customXml" ds:itemID="{6D9F3843-C817-43B1-91EA-A1979F71443A}">
  <ds:schemaRefs/>
</ds:datastoreItem>
</file>

<file path=customXml/itemProps4.xml><?xml version="1.0" encoding="utf-8"?>
<ds:datastoreItem xmlns:ds="http://schemas.openxmlformats.org/officeDocument/2006/customXml" ds:itemID="{838582F7-9EAB-40AA-AF45-4A1F675A2637}">
  <ds:schemaRefs/>
</ds:datastoreItem>
</file>

<file path=customXml/itemProps5.xml><?xml version="1.0" encoding="utf-8"?>
<ds:datastoreItem xmlns:ds="http://schemas.openxmlformats.org/officeDocument/2006/customXml" ds:itemID="{58F61D9E-BF44-4EA6-A20C-C062020BD7B7}">
  <ds:schemaRefs/>
</ds:datastoreItem>
</file>

<file path=customXml/itemProps6.xml><?xml version="1.0" encoding="utf-8"?>
<ds:datastoreItem xmlns:ds="http://schemas.openxmlformats.org/officeDocument/2006/customXml" ds:itemID="{6ECCFA4D-46ED-496D-B623-A37883EC6BC1}">
  <ds:schemaRefs/>
</ds:datastoreItem>
</file>

<file path=customXml/itemProps7.xml><?xml version="1.0" encoding="utf-8"?>
<ds:datastoreItem xmlns:ds="http://schemas.openxmlformats.org/officeDocument/2006/customXml" ds:itemID="{A7C1ABFB-348E-4271-B853-FA98B0FD3752}">
  <ds:schemaRefs/>
</ds:datastoreItem>
</file>

<file path=customXml/itemProps8.xml><?xml version="1.0" encoding="utf-8"?>
<ds:datastoreItem xmlns:ds="http://schemas.openxmlformats.org/officeDocument/2006/customXml" ds:itemID="{B4725766-2451-4814-8DC8-FA66E406BA94}">
  <ds:schemaRefs/>
</ds:datastoreItem>
</file>

<file path=customXml/itemProps9.xml><?xml version="1.0" encoding="utf-8"?>
<ds:datastoreItem xmlns:ds="http://schemas.openxmlformats.org/officeDocument/2006/customXml" ds:itemID="{309D8D4F-C25D-46B8-B028-8884710C94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Employees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2022-01-22T04:52:58Z</dcterms:created>
  <dcterms:modified xsi:type="dcterms:W3CDTF">2022-01-26T11:32:08Z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8bdd7c42-051f-4604-8d3c-1e5ea509af3a</vt:lpwstr>
  </property>
</Properties>
</file>